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20" windowHeight="9435" activeTab="0"/>
  </bookViews>
  <sheets>
    <sheet name="Fadenpendel" sheetId="1" r:id="rId1"/>
  </sheets>
  <definedNames>
    <definedName name="dt">'Fadenpendel'!$E$10:$E$10</definedName>
    <definedName name="g">'Fadenpendel'!$E$4:$E$4</definedName>
    <definedName name="l">'Fadenpendel'!$E$3:$E$3</definedName>
    <definedName name="phi0">'Fadenpendel'!$E$9:$E$9</definedName>
    <definedName name="t0">'Fadenpendel'!$E$6:$E$6</definedName>
    <definedName name="w0">'Fadenpendel'!$E$7:$E$7</definedName>
  </definedNames>
  <calcPr fullCalcOnLoad="1"/>
</workbook>
</file>

<file path=xl/sharedStrings.xml><?xml version="1.0" encoding="utf-8"?>
<sst xmlns="http://schemas.openxmlformats.org/spreadsheetml/2006/main" count="43" uniqueCount="41">
  <si>
    <t>Simulation der freien, ungedämpften Schwingung eines Fadenpendels</t>
  </si>
  <si>
    <t>Eingabe:</t>
  </si>
  <si>
    <t>Länge</t>
  </si>
  <si>
    <t>l</t>
  </si>
  <si>
    <t>m</t>
  </si>
  <si>
    <t>Fallbeschleunigung</t>
  </si>
  <si>
    <t>g</t>
  </si>
  <si>
    <t>m/s^2</t>
  </si>
  <si>
    <t>Startwerte:</t>
  </si>
  <si>
    <t>Startzeit</t>
  </si>
  <si>
    <t>t0</t>
  </si>
  <si>
    <t>s</t>
  </si>
  <si>
    <t>Winkelgeschwindigkeit</t>
  </si>
  <si>
    <t>w0</t>
  </si>
  <si>
    <t>Auslenkung</t>
  </si>
  <si>
    <t>phi0</t>
  </si>
  <si>
    <t>°</t>
  </si>
  <si>
    <t>rad</t>
  </si>
  <si>
    <t>Zeitschritt</t>
  </si>
  <si>
    <t>dt</t>
  </si>
  <si>
    <t>gesucht:</t>
  </si>
  <si>
    <t>Einfluß von phi0 auf die Periodendauer</t>
  </si>
  <si>
    <t>w(t) und phi(t) nach dem modifizierten Euler-Verfahren</t>
  </si>
  <si>
    <t>Lösungsweg:</t>
  </si>
  <si>
    <t>alpha(t) = (-g/l)*sin(phi(t))</t>
  </si>
  <si>
    <t>alpha(t+dt/2) = (-g/l)*sin(phi(t+dt/2))</t>
  </si>
  <si>
    <t>w(t+dt/2) = w(t) + alpha(t)*dt/2</t>
  </si>
  <si>
    <t>w(t+dt) = w(t) + alpha(t+dt/2)*dt</t>
  </si>
  <si>
    <t>phi(t+dt/2) = phi(t) + w(t)*dt/2</t>
  </si>
  <si>
    <t>phi(t+dt) = phi(t) + w(t+dt/2)*dt</t>
  </si>
  <si>
    <t>Ergebnis:</t>
  </si>
  <si>
    <t>t in s</t>
  </si>
  <si>
    <t>w in m/s</t>
  </si>
  <si>
    <t>phi in rad</t>
  </si>
  <si>
    <t>phi in °</t>
  </si>
  <si>
    <t>alpha</t>
  </si>
  <si>
    <t>w(t+dt/2)</t>
  </si>
  <si>
    <t>phi(t+dt/2)</t>
  </si>
  <si>
    <t>alpha(t+dt/2)</t>
  </si>
  <si>
    <t>.</t>
  </si>
  <si>
    <t>1/s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</si>
</sst>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5" formatCode="#,##0_);[Red]\(#,##0\)"/>
    <numFmt numFmtId="167" formatCode="#,##0.00_);[Red]\(#,##0.00\)"/>
    <numFmt numFmtId="169" formatCode="&quot; DM&quot;#,##0_);[Red]\(&quot; DM&quot;#,##0\)"/>
    <numFmt numFmtId="171" formatCode="&quot; DM&quot;#,##0.00_);[Red]\(&quot; DM&quot;#,##0.00\)"/>
    <numFmt numFmtId="179" formatCode="0.0"/>
    <numFmt numFmtId="181" formatCode="0.00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8.75"/>
      <name val="Arial"/>
      <family val="0"/>
    </font>
    <font>
      <b/>
      <sz val="8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181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/>
      <protection/>
    </xf>
    <xf numFmtId="0" fontId="4" fillId="2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655"/>
          <c:w val="0.96875"/>
          <c:h val="0.87675"/>
        </c:manualLayout>
      </c:layout>
      <c:scatterChart>
        <c:scatterStyle val="smooth"/>
        <c:varyColors val="0"/>
        <c:ser>
          <c:idx val="0"/>
          <c:order val="0"/>
          <c:tx>
            <c:strRef>
              <c:f>Fadenpendel!$D$35</c:f>
              <c:strCache>
                <c:ptCount val="1"/>
                <c:pt idx="0">
                  <c:v>phi in 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Fadenpendel!$A$36:$A$96</c:f>
              <c:numCache/>
            </c:numRef>
          </c:xVal>
          <c:yVal>
            <c:numRef>
              <c:f>Fadenpendel!$D$36:$D$96</c:f>
              <c:numCache/>
            </c:numRef>
          </c:yVal>
          <c:smooth val="1"/>
        </c:ser>
        <c:axId val="19056857"/>
        <c:axId val="37293986"/>
      </c:scatterChart>
      <c:valAx>
        <c:axId val="19056857"/>
        <c:scaling>
          <c:orientation val="minMax"/>
          <c:max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t / s</a:t>
                </a:r>
              </a:p>
            </c:rich>
          </c:tx>
          <c:layout>
            <c:manualLayout>
              <c:xMode val="factor"/>
              <c:yMode val="factor"/>
              <c:x val="0.089"/>
              <c:y val="0.11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cross"/>
        <c:tickLblPos val="nextTo"/>
        <c:crossAx val="37293986"/>
        <c:crosses val="autoZero"/>
        <c:crossBetween val="midCat"/>
        <c:dispUnits/>
        <c:majorUnit val="0.1"/>
        <c:minorUnit val="0.01"/>
      </c:valAx>
      <c:valAx>
        <c:axId val="37293986"/>
        <c:scaling>
          <c:orientation val="minMax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phi / °</a:t>
                </a:r>
              </a:p>
            </c:rich>
          </c:tx>
          <c:layout>
            <c:manualLayout>
              <c:xMode val="factor"/>
              <c:yMode val="factor"/>
              <c:x val="0.049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9056857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47625</xdr:rowOff>
    </xdr:from>
    <xdr:to>
      <xdr:col>6</xdr:col>
      <xdr:colOff>609600</xdr:colOff>
      <xdr:row>32</xdr:row>
      <xdr:rowOff>104775</xdr:rowOff>
    </xdr:to>
    <xdr:graphicFrame>
      <xdr:nvGraphicFramePr>
        <xdr:cNvPr id="1" name="Chart 3"/>
        <xdr:cNvGraphicFramePr/>
      </xdr:nvGraphicFramePr>
      <xdr:xfrm>
        <a:off x="114300" y="2828925"/>
        <a:ext cx="46958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 topLeftCell="A1">
      <selection activeCell="J35" sqref="J35"/>
    </sheetView>
  </sheetViews>
  <sheetFormatPr defaultColWidth="11.421875" defaultRowHeight="12.75"/>
  <cols>
    <col min="1" max="1" width="13.00390625" style="1" customWidth="1"/>
    <col min="2" max="7" width="10.00390625" style="1" customWidth="1"/>
    <col min="8" max="8" width="11.140625" style="1" customWidth="1"/>
    <col min="9" max="16384" width="10.00390625" style="1" customWidth="1"/>
  </cols>
  <sheetData>
    <row r="1" ht="15" customHeight="1">
      <c r="A1" s="2" t="s">
        <v>0</v>
      </c>
    </row>
    <row r="3" spans="1:6" ht="12.75">
      <c r="A3" s="6" t="s">
        <v>1</v>
      </c>
      <c r="B3" s="1" t="s">
        <v>2</v>
      </c>
      <c r="D3" s="1" t="s">
        <v>3</v>
      </c>
      <c r="E3" s="8">
        <v>1</v>
      </c>
      <c r="F3" s="1" t="s">
        <v>4</v>
      </c>
    </row>
    <row r="4" spans="2:6" ht="12.75">
      <c r="B4" s="1" t="s">
        <v>5</v>
      </c>
      <c r="D4" s="1" t="s">
        <v>6</v>
      </c>
      <c r="E4" s="8">
        <v>9.81</v>
      </c>
      <c r="F4" s="1" t="s">
        <v>7</v>
      </c>
    </row>
    <row r="5" ht="12.75">
      <c r="B5" s="4" t="s">
        <v>8</v>
      </c>
    </row>
    <row r="6" spans="2:6" ht="12.75">
      <c r="B6" s="1" t="s">
        <v>9</v>
      </c>
      <c r="D6" s="1" t="s">
        <v>10</v>
      </c>
      <c r="E6" s="8">
        <v>0</v>
      </c>
      <c r="F6" s="1" t="s">
        <v>11</v>
      </c>
    </row>
    <row r="7" spans="2:6" ht="12.75">
      <c r="B7" s="1" t="s">
        <v>12</v>
      </c>
      <c r="D7" s="1" t="s">
        <v>13</v>
      </c>
      <c r="E7" s="8">
        <v>0</v>
      </c>
      <c r="F7" s="1" t="s">
        <v>40</v>
      </c>
    </row>
    <row r="8" spans="2:6" ht="12.75">
      <c r="B8" s="1" t="s">
        <v>14</v>
      </c>
      <c r="D8" s="1" t="s">
        <v>15</v>
      </c>
      <c r="E8" s="8">
        <v>50</v>
      </c>
      <c r="F8" s="1" t="s">
        <v>16</v>
      </c>
    </row>
    <row r="9" spans="4:6" ht="12.75">
      <c r="D9" s="1" t="s">
        <v>15</v>
      </c>
      <c r="E9" s="1">
        <f>E8*PI()/180</f>
        <v>0.8726646259971648</v>
      </c>
      <c r="F9" s="1" t="s">
        <v>17</v>
      </c>
    </row>
    <row r="10" spans="1:6" ht="12.75">
      <c r="A10" s="7"/>
      <c r="B10" s="7" t="s">
        <v>18</v>
      </c>
      <c r="C10" s="7"/>
      <c r="D10" s="7" t="s">
        <v>19</v>
      </c>
      <c r="E10" s="9">
        <v>0.01</v>
      </c>
      <c r="F10" s="7" t="s">
        <v>11</v>
      </c>
    </row>
    <row r="11" spans="1:2" ht="12.75">
      <c r="A11" s="3" t="s">
        <v>20</v>
      </c>
      <c r="B11" s="1" t="s">
        <v>21</v>
      </c>
    </row>
    <row r="12" spans="1:6" ht="12.75">
      <c r="A12" s="7"/>
      <c r="B12" s="7" t="s">
        <v>22</v>
      </c>
      <c r="C12" s="7"/>
      <c r="D12" s="7"/>
      <c r="E12" s="7"/>
      <c r="F12" s="7"/>
    </row>
    <row r="13" ht="12.75">
      <c r="A13" s="3" t="s">
        <v>23</v>
      </c>
    </row>
    <row r="14" spans="1:4" ht="12.75">
      <c r="A14" s="1" t="s">
        <v>24</v>
      </c>
      <c r="D14" s="1" t="s">
        <v>25</v>
      </c>
    </row>
    <row r="15" spans="1:4" ht="12.75">
      <c r="A15" s="1" t="s">
        <v>26</v>
      </c>
      <c r="D15" s="1" t="s">
        <v>27</v>
      </c>
    </row>
    <row r="16" spans="1:6" ht="12.75">
      <c r="A16" s="7" t="s">
        <v>28</v>
      </c>
      <c r="B16" s="7"/>
      <c r="C16" s="7"/>
      <c r="D16" s="7" t="s">
        <v>29</v>
      </c>
      <c r="E16" s="7"/>
      <c r="F16" s="7"/>
    </row>
    <row r="17" ht="12.75">
      <c r="A17" s="3" t="s">
        <v>30</v>
      </c>
    </row>
    <row r="19" ht="12.75">
      <c r="I19" s="1" t="s">
        <v>39</v>
      </c>
    </row>
    <row r="35" spans="1:8" ht="12.75">
      <c r="A35" s="7" t="s">
        <v>31</v>
      </c>
      <c r="B35" s="7" t="s">
        <v>32</v>
      </c>
      <c r="C35" s="7" t="s">
        <v>33</v>
      </c>
      <c r="D35" s="7" t="s">
        <v>34</v>
      </c>
      <c r="E35" s="7" t="s">
        <v>35</v>
      </c>
      <c r="F35" s="7" t="s">
        <v>36</v>
      </c>
      <c r="G35" s="7" t="s">
        <v>37</v>
      </c>
      <c r="H35" s="7" t="s">
        <v>38</v>
      </c>
    </row>
    <row r="36" spans="1:8" ht="12.75">
      <c r="A36" s="5">
        <f>E6</f>
        <v>0</v>
      </c>
      <c r="B36" s="5">
        <f>E7</f>
        <v>0</v>
      </c>
      <c r="C36" s="5">
        <f>E9</f>
        <v>0.8726646259971648</v>
      </c>
      <c r="D36" s="5">
        <f aca="true" t="shared" si="0" ref="D36:D67">C36*180/PI()</f>
        <v>50</v>
      </c>
      <c r="E36" s="5">
        <f aca="true" t="shared" si="1" ref="E36:E67">(-g/l)*SIN(C36)</f>
        <v>-7.514895986997175</v>
      </c>
      <c r="F36" s="5">
        <f aca="true" t="shared" si="2" ref="F36:F67">B36+E36*dt/2</f>
        <v>-0.037574479934985874</v>
      </c>
      <c r="G36" s="5">
        <f aca="true" t="shared" si="3" ref="G36:G67">C36+B36*dt/2</f>
        <v>0.8726646259971648</v>
      </c>
      <c r="H36" s="5">
        <f aca="true" t="shared" si="4" ref="H36:H67">(-g/l)*SIN(G36)</f>
        <v>-7.514895986997175</v>
      </c>
    </row>
    <row r="37" spans="1:8" ht="12.75">
      <c r="A37" s="5">
        <f aca="true" t="shared" si="5" ref="A37:A68">A36+dt</f>
        <v>0.01</v>
      </c>
      <c r="B37" s="5">
        <f aca="true" t="shared" si="6" ref="B37:B68">B36+H36*dt</f>
        <v>-0.07514895986997175</v>
      </c>
      <c r="C37" s="5">
        <f aca="true" t="shared" si="7" ref="C37:C68">C36+F36*dt</f>
        <v>0.8722888811978149</v>
      </c>
      <c r="D37" s="5">
        <f t="shared" si="0"/>
        <v>49.97847140882326</v>
      </c>
      <c r="E37" s="5">
        <f t="shared" si="1"/>
        <v>-7.512526105125825</v>
      </c>
      <c r="F37" s="5">
        <f t="shared" si="2"/>
        <v>-0.11271159039560087</v>
      </c>
      <c r="G37" s="5">
        <f t="shared" si="3"/>
        <v>0.871913136398465</v>
      </c>
      <c r="H37" s="5">
        <f t="shared" si="4"/>
        <v>-7.5101551626048435</v>
      </c>
    </row>
    <row r="38" spans="1:8" ht="12.75">
      <c r="A38" s="5">
        <f t="shared" si="5"/>
        <v>0.02</v>
      </c>
      <c r="B38" s="5">
        <f t="shared" si="6"/>
        <v>-0.1502505114960202</v>
      </c>
      <c r="C38" s="5">
        <f t="shared" si="7"/>
        <v>0.8711617652938589</v>
      </c>
      <c r="D38" s="5">
        <f t="shared" si="0"/>
        <v>49.91389242450451</v>
      </c>
      <c r="E38" s="5">
        <f t="shared" si="1"/>
        <v>-7.505410845484264</v>
      </c>
      <c r="F38" s="5">
        <f t="shared" si="2"/>
        <v>-0.1877775657234415</v>
      </c>
      <c r="G38" s="5">
        <f t="shared" si="3"/>
        <v>0.8704105127363788</v>
      </c>
      <c r="H38" s="5">
        <f t="shared" si="4"/>
        <v>-7.500663040654511</v>
      </c>
    </row>
    <row r="39" spans="1:8" ht="12.75">
      <c r="A39" s="5">
        <f t="shared" si="5"/>
        <v>0.03</v>
      </c>
      <c r="B39" s="5">
        <f t="shared" si="6"/>
        <v>-0.2252571419025653</v>
      </c>
      <c r="C39" s="5">
        <f t="shared" si="7"/>
        <v>0.8692839896366245</v>
      </c>
      <c r="D39" s="5">
        <f t="shared" si="0"/>
        <v>49.80630380447258</v>
      </c>
      <c r="E39" s="5">
        <f t="shared" si="1"/>
        <v>-7.493535649156313</v>
      </c>
      <c r="F39" s="5">
        <f t="shared" si="2"/>
        <v>-0.26272482014834686</v>
      </c>
      <c r="G39" s="5">
        <f t="shared" si="3"/>
        <v>0.8681577039271117</v>
      </c>
      <c r="H39" s="5">
        <f t="shared" si="4"/>
        <v>-7.486400252903362</v>
      </c>
    </row>
    <row r="40" spans="1:8" ht="12.75">
      <c r="A40" s="5">
        <f t="shared" si="5"/>
        <v>0.04</v>
      </c>
      <c r="B40" s="5">
        <f t="shared" si="6"/>
        <v>-0.30012114443159893</v>
      </c>
      <c r="C40" s="5">
        <f t="shared" si="7"/>
        <v>0.8666567414351409</v>
      </c>
      <c r="D40" s="5">
        <f t="shared" si="0"/>
        <v>49.65577357079424</v>
      </c>
      <c r="E40" s="5">
        <f t="shared" si="1"/>
        <v>-7.476876394681195</v>
      </c>
      <c r="F40" s="5">
        <f t="shared" si="2"/>
        <v>-0.3375055264050049</v>
      </c>
      <c r="G40" s="5">
        <f t="shared" si="3"/>
        <v>0.8651561357129829</v>
      </c>
      <c r="H40" s="5">
        <f t="shared" si="4"/>
        <v>-7.467337961661849</v>
      </c>
    </row>
    <row r="41" spans="1:8" ht="12.75">
      <c r="A41" s="5">
        <f t="shared" si="5"/>
        <v>0.05</v>
      </c>
      <c r="B41" s="5">
        <f t="shared" si="6"/>
        <v>-0.37479452404821745</v>
      </c>
      <c r="C41" s="5">
        <f t="shared" si="7"/>
        <v>0.8632816861710909</v>
      </c>
      <c r="D41" s="5">
        <f t="shared" si="0"/>
        <v>49.46239714854075</v>
      </c>
      <c r="E41" s="5">
        <f t="shared" si="1"/>
        <v>-7.455399614009193</v>
      </c>
      <c r="F41" s="5">
        <f t="shared" si="2"/>
        <v>-0.4120715221182634</v>
      </c>
      <c r="G41" s="5">
        <f t="shared" si="3"/>
        <v>0.8614077135508498</v>
      </c>
      <c r="H41" s="5">
        <f t="shared" si="4"/>
        <v>-7.44343811886367</v>
      </c>
    </row>
    <row r="42" spans="1:8" ht="12.75">
      <c r="A42" s="5">
        <f t="shared" si="5"/>
        <v>0.060000000000000005</v>
      </c>
      <c r="B42" s="5">
        <f t="shared" si="6"/>
        <v>-0.44922890523685416</v>
      </c>
      <c r="C42" s="5">
        <f t="shared" si="7"/>
        <v>0.8591609709499083</v>
      </c>
      <c r="D42" s="5">
        <f t="shared" si="0"/>
        <v>49.226297557791675</v>
      </c>
      <c r="E42" s="5">
        <f t="shared" si="1"/>
        <v>-7.429062794590396</v>
      </c>
      <c r="F42" s="5">
        <f t="shared" si="2"/>
        <v>-0.48637421920980617</v>
      </c>
      <c r="G42" s="5">
        <f t="shared" si="3"/>
        <v>0.856914826423724</v>
      </c>
      <c r="H42" s="5">
        <f t="shared" si="4"/>
        <v>-7.414653811146508</v>
      </c>
    </row>
    <row r="43" spans="1:8" ht="12.75">
      <c r="A43" s="5">
        <f t="shared" si="5"/>
        <v>0.07</v>
      </c>
      <c r="B43" s="5">
        <f t="shared" si="6"/>
        <v>-0.5233754433483192</v>
      </c>
      <c r="C43" s="5">
        <f t="shared" si="7"/>
        <v>0.8542972287578102</v>
      </c>
      <c r="D43" s="5">
        <f t="shared" si="0"/>
        <v>48.94762565754474</v>
      </c>
      <c r="E43" s="5">
        <f t="shared" si="1"/>
        <v>-7.397814767303402</v>
      </c>
      <c r="F43" s="5">
        <f t="shared" si="2"/>
        <v>-0.5603645171848362</v>
      </c>
      <c r="G43" s="5">
        <f t="shared" si="3"/>
        <v>0.8516803515410686</v>
      </c>
      <c r="H43" s="5">
        <f t="shared" si="4"/>
        <v>-7.380929690586427</v>
      </c>
    </row>
    <row r="44" spans="1:8" ht="12.75">
      <c r="A44" s="5">
        <f t="shared" si="5"/>
        <v>0.08</v>
      </c>
      <c r="B44" s="5">
        <f t="shared" si="6"/>
        <v>-0.5971847402541834</v>
      </c>
      <c r="C44" s="5">
        <f t="shared" si="7"/>
        <v>0.8486935835859618</v>
      </c>
      <c r="D44" s="5">
        <f t="shared" si="0"/>
        <v>48.62656043930897</v>
      </c>
      <c r="E44" s="5">
        <f t="shared" si="1"/>
        <v>-7.3615961797910066</v>
      </c>
      <c r="F44" s="5">
        <f t="shared" si="2"/>
        <v>-0.6339927211531384</v>
      </c>
      <c r="G44" s="5">
        <f t="shared" si="3"/>
        <v>0.8457076598846909</v>
      </c>
      <c r="H44" s="5">
        <f t="shared" si="4"/>
        <v>-7.342202490569981</v>
      </c>
    </row>
    <row r="45" spans="1:8" ht="12.75">
      <c r="A45" s="5">
        <f t="shared" si="5"/>
        <v>0.09</v>
      </c>
      <c r="B45" s="5">
        <f t="shared" si="6"/>
        <v>-0.6706067651598833</v>
      </c>
      <c r="C45" s="5">
        <f t="shared" si="7"/>
        <v>0.8423536563744304</v>
      </c>
      <c r="D45" s="5">
        <f t="shared" si="0"/>
        <v>48.26330936766807</v>
      </c>
      <c r="E45" s="5">
        <f t="shared" si="1"/>
        <v>-7.3203400545893516</v>
      </c>
      <c r="F45" s="5">
        <f t="shared" si="2"/>
        <v>-0.70720846543283</v>
      </c>
      <c r="G45" s="5">
        <f t="shared" si="3"/>
        <v>0.839000622548631</v>
      </c>
      <c r="H45" s="5">
        <f t="shared" si="4"/>
        <v>-7.298401626084313</v>
      </c>
    </row>
    <row r="46" spans="1:8" ht="12.75">
      <c r="A46" s="5">
        <f t="shared" si="5"/>
        <v>0.09999999999999999</v>
      </c>
      <c r="B46" s="5">
        <f t="shared" si="6"/>
        <v>-0.7435907814207264</v>
      </c>
      <c r="C46" s="5">
        <f t="shared" si="7"/>
        <v>0.8352815717201021</v>
      </c>
      <c r="D46" s="5">
        <f t="shared" si="0"/>
        <v>47.85810876461583</v>
      </c>
      <c r="E46" s="5">
        <f t="shared" si="1"/>
        <v>-7.273972431207578</v>
      </c>
      <c r="F46" s="5">
        <f t="shared" si="2"/>
        <v>-0.7799606435767643</v>
      </c>
      <c r="G46" s="5">
        <f t="shared" si="3"/>
        <v>0.8315636178129985</v>
      </c>
      <c r="H46" s="5">
        <f t="shared" si="4"/>
        <v>-7.249449877449504</v>
      </c>
    </row>
    <row r="47" spans="1:8" ht="12.75">
      <c r="A47" s="5">
        <f t="shared" si="5"/>
        <v>0.10999999999999999</v>
      </c>
      <c r="B47" s="5">
        <f t="shared" si="6"/>
        <v>-0.8160852801952214</v>
      </c>
      <c r="C47" s="5">
        <f t="shared" si="7"/>
        <v>0.8274819652843345</v>
      </c>
      <c r="D47" s="5">
        <f t="shared" si="0"/>
        <v>47.41122423398327</v>
      </c>
      <c r="E47" s="5">
        <f t="shared" si="1"/>
        <v>-7.222413091030097</v>
      </c>
      <c r="F47" s="5">
        <f t="shared" si="2"/>
        <v>-0.8521973456503719</v>
      </c>
      <c r="G47" s="5">
        <f t="shared" si="3"/>
        <v>0.8234015388833584</v>
      </c>
      <c r="H47" s="5">
        <f t="shared" si="4"/>
        <v>-7.195264156202422</v>
      </c>
    </row>
    <row r="48" spans="1:8" ht="12.75">
      <c r="A48" s="5">
        <f t="shared" si="5"/>
        <v>0.11999999999999998</v>
      </c>
      <c r="B48" s="5">
        <f t="shared" si="6"/>
        <v>-0.8880379217572456</v>
      </c>
      <c r="C48" s="5">
        <f t="shared" si="7"/>
        <v>0.8189599918278307</v>
      </c>
      <c r="D48" s="5">
        <f t="shared" si="0"/>
        <v>46.922951121803095</v>
      </c>
      <c r="E48" s="5">
        <f t="shared" si="1"/>
        <v>-7.165576363566816</v>
      </c>
      <c r="F48" s="5">
        <f t="shared" si="2"/>
        <v>-0.9238658035750797</v>
      </c>
      <c r="G48" s="5">
        <f t="shared" si="3"/>
        <v>0.8145198022190445</v>
      </c>
      <c r="H48" s="5">
        <f t="shared" si="4"/>
        <v>-7.1357563514621205</v>
      </c>
    </row>
    <row r="49" spans="1:8" ht="12.75">
      <c r="A49" s="5">
        <f t="shared" si="5"/>
        <v>0.12999999999999998</v>
      </c>
      <c r="B49" s="5">
        <f t="shared" si="6"/>
        <v>-0.9593954852718668</v>
      </c>
      <c r="C49" s="5">
        <f t="shared" si="7"/>
        <v>0.80972133379208</v>
      </c>
      <c r="D49" s="5">
        <f t="shared" si="0"/>
        <v>46.39361500798995</v>
      </c>
      <c r="E49" s="5">
        <f t="shared" si="1"/>
        <v>-7.10337201216346</v>
      </c>
      <c r="F49" s="5">
        <f t="shared" si="2"/>
        <v>-0.9949123453326841</v>
      </c>
      <c r="G49" s="5">
        <f t="shared" si="3"/>
        <v>0.8049243563657207</v>
      </c>
      <c r="H49" s="5">
        <f t="shared" si="4"/>
        <v>-7.070834254658921</v>
      </c>
    </row>
    <row r="50" spans="1:8" ht="12.75">
      <c r="A50" s="5">
        <f t="shared" si="5"/>
        <v>0.13999999999999999</v>
      </c>
      <c r="B50" s="5">
        <f t="shared" si="6"/>
        <v>-1.030103827818456</v>
      </c>
      <c r="C50" s="5">
        <f t="shared" si="7"/>
        <v>0.7997722103387531</v>
      </c>
      <c r="D50" s="5">
        <f t="shared" si="0"/>
        <v>45.8235722242597</v>
      </c>
      <c r="E50" s="5">
        <f t="shared" si="1"/>
        <v>-7.035706196800671</v>
      </c>
      <c r="F50" s="5">
        <f t="shared" si="2"/>
        <v>-1.0652823588024594</v>
      </c>
      <c r="G50" s="5">
        <f t="shared" si="3"/>
        <v>0.7946216911996609</v>
      </c>
      <c r="H50" s="5">
        <f t="shared" si="4"/>
        <v>-7.000402559990154</v>
      </c>
    </row>
    <row r="51" spans="1:8" ht="12.75">
      <c r="A51" s="5">
        <f t="shared" si="5"/>
        <v>0.15</v>
      </c>
      <c r="B51" s="5">
        <f t="shared" si="6"/>
        <v>-1.1001078534183575</v>
      </c>
      <c r="C51" s="5">
        <f t="shared" si="7"/>
        <v>0.7891193867507286</v>
      </c>
      <c r="D51" s="5">
        <f t="shared" si="0"/>
        <v>45.21321039276848</v>
      </c>
      <c r="E51" s="5">
        <f t="shared" si="1"/>
        <v>-6.962482511055181</v>
      </c>
      <c r="F51" s="5">
        <f t="shared" si="2"/>
        <v>-1.1349202659736335</v>
      </c>
      <c r="G51" s="5">
        <f t="shared" si="3"/>
        <v>0.7836188474836367</v>
      </c>
      <c r="H51" s="5">
        <f t="shared" si="4"/>
        <v>-6.924363937373701</v>
      </c>
    </row>
    <row r="52" spans="1:8" ht="12.75">
      <c r="A52" s="5">
        <f t="shared" si="5"/>
        <v>0.16</v>
      </c>
      <c r="B52" s="5">
        <f t="shared" si="6"/>
        <v>-1.1693514927920945</v>
      </c>
      <c r="C52" s="5">
        <f t="shared" si="7"/>
        <v>0.7777701840909922</v>
      </c>
      <c r="D52" s="5">
        <f t="shared" si="0"/>
        <v>44.56294897952694</v>
      </c>
      <c r="E52" s="5">
        <f t="shared" si="1"/>
        <v>-6.883603089668327</v>
      </c>
      <c r="F52" s="5">
        <f t="shared" si="2"/>
        <v>-1.203769508240436</v>
      </c>
      <c r="G52" s="5">
        <f t="shared" si="3"/>
        <v>0.7719234266270317</v>
      </c>
      <c r="H52" s="5">
        <f t="shared" si="4"/>
        <v>-6.842620174006729</v>
      </c>
    </row>
    <row r="53" spans="1:8" ht="12.75">
      <c r="A53" s="5">
        <f t="shared" si="5"/>
        <v>0.17</v>
      </c>
      <c r="B53" s="5">
        <f t="shared" si="6"/>
        <v>-1.2377776945321617</v>
      </c>
      <c r="C53" s="5">
        <f t="shared" si="7"/>
        <v>0.7657324890085878</v>
      </c>
      <c r="D53" s="5">
        <f t="shared" si="0"/>
        <v>43.87323985623978</v>
      </c>
      <c r="E53" s="5">
        <f t="shared" si="1"/>
        <v>-6.798969782468544</v>
      </c>
      <c r="F53" s="5">
        <f t="shared" si="2"/>
        <v>-1.2717725434445044</v>
      </c>
      <c r="G53" s="5">
        <f t="shared" si="3"/>
        <v>0.759543600535927</v>
      </c>
      <c r="H53" s="5">
        <f t="shared" si="4"/>
        <v>-6.755073379903904</v>
      </c>
    </row>
    <row r="54" spans="1:8" ht="12.75">
      <c r="A54" s="5">
        <f t="shared" si="5"/>
        <v>0.18000000000000002</v>
      </c>
      <c r="B54" s="5">
        <f t="shared" si="6"/>
        <v>-1.3053284283312008</v>
      </c>
      <c r="C54" s="5">
        <f t="shared" si="7"/>
        <v>0.7530147635741428</v>
      </c>
      <c r="D54" s="5">
        <f t="shared" si="0"/>
        <v>43.144567863839896</v>
      </c>
      <c r="E54" s="5">
        <f t="shared" si="1"/>
        <v>-6.70848538962839</v>
      </c>
      <c r="F54" s="5">
        <f t="shared" si="2"/>
        <v>-1.3388708552793427</v>
      </c>
      <c r="G54" s="5">
        <f t="shared" si="3"/>
        <v>0.7464881214324868</v>
      </c>
      <c r="H54" s="5">
        <f t="shared" si="4"/>
        <v>-6.661627251991531</v>
      </c>
    </row>
    <row r="55" spans="1:8" ht="12.75">
      <c r="A55" s="5">
        <f t="shared" si="5"/>
        <v>0.19000000000000003</v>
      </c>
      <c r="B55" s="5">
        <f t="shared" si="6"/>
        <v>-1.371944700851116</v>
      </c>
      <c r="C55" s="5">
        <f t="shared" si="7"/>
        <v>0.7396260550213494</v>
      </c>
      <c r="D55" s="5">
        <f t="shared" si="0"/>
        <v>42.37745137063413</v>
      </c>
      <c r="E55" s="5">
        <f t="shared" si="1"/>
        <v>-6.612054952409467</v>
      </c>
      <c r="F55" s="5">
        <f t="shared" si="2"/>
        <v>-1.4050049756131635</v>
      </c>
      <c r="G55" s="5">
        <f t="shared" si="3"/>
        <v>0.7327663315170938</v>
      </c>
      <c r="H55" s="5">
        <f t="shared" si="4"/>
        <v>-6.56218839047868</v>
      </c>
    </row>
    <row r="56" spans="1:8" ht="12.75">
      <c r="A56" s="5">
        <f t="shared" si="5"/>
        <v>0.20000000000000004</v>
      </c>
      <c r="B56" s="5">
        <f t="shared" si="6"/>
        <v>-1.437566584755903</v>
      </c>
      <c r="C56" s="5">
        <f t="shared" si="7"/>
        <v>0.7255760052652177</v>
      </c>
      <c r="D56" s="5">
        <f t="shared" si="0"/>
        <v>41.57244281765897</v>
      </c>
      <c r="E56" s="5">
        <f t="shared" si="1"/>
        <v>-6.509587092668057</v>
      </c>
      <c r="F56" s="5">
        <f t="shared" si="2"/>
        <v>-1.4701145202192432</v>
      </c>
      <c r="G56" s="5">
        <f t="shared" si="3"/>
        <v>0.7183881723414381</v>
      </c>
      <c r="H56" s="5">
        <f t="shared" si="4"/>
        <v>-6.4566676603226165</v>
      </c>
    </row>
    <row r="57" spans="1:8" ht="12.75">
      <c r="A57" s="5">
        <f t="shared" si="5"/>
        <v>0.21000000000000005</v>
      </c>
      <c r="B57" s="5">
        <f t="shared" si="6"/>
        <v>-1.5021332613591292</v>
      </c>
      <c r="C57" s="5">
        <f t="shared" si="7"/>
        <v>0.7108748600630252</v>
      </c>
      <c r="D57" s="5">
        <f t="shared" si="0"/>
        <v>40.73012924356434</v>
      </c>
      <c r="E57" s="5">
        <f t="shared" si="1"/>
        <v>-6.4009953934713675</v>
      </c>
      <c r="F57" s="5">
        <f t="shared" si="2"/>
        <v>-1.534138238326486</v>
      </c>
      <c r="G57" s="5">
        <f t="shared" si="3"/>
        <v>0.7033641937562296</v>
      </c>
      <c r="H57" s="5">
        <f t="shared" si="4"/>
        <v>-6.344981589665813</v>
      </c>
    </row>
    <row r="58" spans="1:8" ht="12.75">
      <c r="A58" s="5">
        <f t="shared" si="5"/>
        <v>0.22000000000000006</v>
      </c>
      <c r="B58" s="5">
        <f t="shared" si="6"/>
        <v>-1.5655830772557873</v>
      </c>
      <c r="C58" s="5">
        <f t="shared" si="7"/>
        <v>0.6955334776797604</v>
      </c>
      <c r="D58" s="5">
        <f t="shared" si="0"/>
        <v>39.85113278110692</v>
      </c>
      <c r="E58" s="5">
        <f t="shared" si="1"/>
        <v>-6.2861998122218</v>
      </c>
      <c r="F58" s="5">
        <f t="shared" si="2"/>
        <v>-1.5970140763168963</v>
      </c>
      <c r="G58" s="5">
        <f t="shared" si="3"/>
        <v>0.6877055622934815</v>
      </c>
      <c r="H58" s="5">
        <f t="shared" si="4"/>
        <v>-6.22705379615957</v>
      </c>
    </row>
    <row r="59" spans="1:8" ht="12.75">
      <c r="A59" s="5">
        <f t="shared" si="5"/>
        <v>0.23000000000000007</v>
      </c>
      <c r="B59" s="5">
        <f t="shared" si="6"/>
        <v>-1.627853615217383</v>
      </c>
      <c r="C59" s="5">
        <f t="shared" si="7"/>
        <v>0.6795633369165914</v>
      </c>
      <c r="D59" s="5">
        <f t="shared" si="0"/>
        <v>38.9361111171475</v>
      </c>
      <c r="E59" s="5">
        <f t="shared" si="1"/>
        <v>-6.165128116720346</v>
      </c>
      <c r="F59" s="5">
        <f t="shared" si="2"/>
        <v>-1.6586792558009849</v>
      </c>
      <c r="G59" s="5">
        <f t="shared" si="3"/>
        <v>0.6714240688405045</v>
      </c>
      <c r="H59" s="5">
        <f t="shared" si="4"/>
        <v>-6.10281643112183</v>
      </c>
    </row>
    <row r="60" spans="1:8" ht="12.75">
      <c r="A60" s="5">
        <f t="shared" si="5"/>
        <v>0.24000000000000007</v>
      </c>
      <c r="B60" s="5">
        <f t="shared" si="6"/>
        <v>-1.6888817795286013</v>
      </c>
      <c r="C60" s="5">
        <f t="shared" si="7"/>
        <v>0.6629765443585816</v>
      </c>
      <c r="D60" s="5">
        <f t="shared" si="0"/>
        <v>37.98575790791453</v>
      </c>
      <c r="E60" s="5">
        <f t="shared" si="1"/>
        <v>-6.037717333637858</v>
      </c>
      <c r="F60" s="5">
        <f t="shared" si="2"/>
        <v>-1.7190703661967905</v>
      </c>
      <c r="G60" s="5">
        <f t="shared" si="3"/>
        <v>0.6545321354609386</v>
      </c>
      <c r="H60" s="5">
        <f t="shared" si="4"/>
        <v>-5.9722116305229145</v>
      </c>
    </row>
    <row r="61" spans="1:8" ht="12.75">
      <c r="A61" s="5">
        <f t="shared" si="5"/>
        <v>0.25000000000000006</v>
      </c>
      <c r="B61" s="5">
        <f t="shared" si="6"/>
        <v>-1.7486038958338304</v>
      </c>
      <c r="C61" s="5">
        <f t="shared" si="7"/>
        <v>0.6457858406966136</v>
      </c>
      <c r="D61" s="5">
        <f t="shared" si="0"/>
        <v>37.00080314122368</v>
      </c>
      <c r="E61" s="5">
        <f t="shared" si="1"/>
        <v>-5.903915197924796</v>
      </c>
      <c r="F61" s="5">
        <f t="shared" si="2"/>
        <v>-1.7781234718234544</v>
      </c>
      <c r="G61" s="5">
        <f t="shared" si="3"/>
        <v>0.6370428212174445</v>
      </c>
      <c r="H61" s="5">
        <f t="shared" si="4"/>
        <v>-5.835192960874085</v>
      </c>
    </row>
    <row r="62" spans="1:8" ht="12.75">
      <c r="A62" s="5">
        <f t="shared" si="5"/>
        <v>0.26000000000000006</v>
      </c>
      <c r="B62" s="5">
        <f t="shared" si="6"/>
        <v>-1.8069558254425713</v>
      </c>
      <c r="C62" s="5">
        <f t="shared" si="7"/>
        <v>0.628004605978379</v>
      </c>
      <c r="D62" s="5">
        <f t="shared" si="0"/>
        <v>35.98201343733734</v>
      </c>
      <c r="E62" s="5">
        <f t="shared" si="1"/>
        <v>-5.763681590798137</v>
      </c>
      <c r="F62" s="5">
        <f t="shared" si="2"/>
        <v>-1.8357742333965619</v>
      </c>
      <c r="G62" s="5">
        <f t="shared" si="3"/>
        <v>0.6189698268511662</v>
      </c>
      <c r="H62" s="5">
        <f t="shared" si="4"/>
        <v>-5.691726847232811</v>
      </c>
    </row>
    <row r="63" spans="1:8" ht="12.75">
      <c r="A63" s="5">
        <f t="shared" si="5"/>
        <v>0.2700000000000001</v>
      </c>
      <c r="B63" s="5">
        <f t="shared" si="6"/>
        <v>-1.8638730939148993</v>
      </c>
      <c r="C63" s="5">
        <f t="shared" si="7"/>
        <v>0.6096468636444135</v>
      </c>
      <c r="D63" s="5">
        <f t="shared" si="0"/>
        <v>34.93019228021248</v>
      </c>
      <c r="E63" s="5">
        <f t="shared" si="1"/>
        <v>-5.6169899531222836</v>
      </c>
      <c r="F63" s="5">
        <f t="shared" si="2"/>
        <v>-1.8919580436805108</v>
      </c>
      <c r="G63" s="5">
        <f t="shared" si="3"/>
        <v>0.600327498174839</v>
      </c>
      <c r="H63" s="5">
        <f t="shared" si="4"/>
        <v>-5.541793969760073</v>
      </c>
    </row>
    <row r="64" spans="1:8" ht="12.75">
      <c r="A64" s="5">
        <f t="shared" si="5"/>
        <v>0.2800000000000001</v>
      </c>
      <c r="B64" s="5">
        <f t="shared" si="6"/>
        <v>-1.9192910336125</v>
      </c>
      <c r="C64" s="5">
        <f t="shared" si="7"/>
        <v>0.5907272832076084</v>
      </c>
      <c r="D64" s="5">
        <f t="shared" si="0"/>
        <v>33.84618017102527</v>
      </c>
      <c r="E64" s="5">
        <f t="shared" si="1"/>
        <v>-5.463828660274055</v>
      </c>
      <c r="F64" s="5">
        <f t="shared" si="2"/>
        <v>-1.9466101769138702</v>
      </c>
      <c r="G64" s="5">
        <f t="shared" si="3"/>
        <v>0.5811308280395459</v>
      </c>
      <c r="H64" s="5">
        <f t="shared" si="4"/>
        <v>-5.3853906145943204</v>
      </c>
    </row>
    <row r="65" spans="1:8" ht="12.75">
      <c r="A65" s="5">
        <f t="shared" si="5"/>
        <v>0.2900000000000001</v>
      </c>
      <c r="B65" s="5">
        <f t="shared" si="6"/>
        <v>-1.973144939758443</v>
      </c>
      <c r="C65" s="5">
        <f t="shared" si="7"/>
        <v>0.5712611814384697</v>
      </c>
      <c r="D65" s="5">
        <f t="shared" si="0"/>
        <v>32.73085469608147</v>
      </c>
      <c r="E65" s="5">
        <f t="shared" si="1"/>
        <v>-5.304202343975885</v>
      </c>
      <c r="F65" s="5">
        <f t="shared" si="2"/>
        <v>-1.9996659514783226</v>
      </c>
      <c r="G65" s="5">
        <f t="shared" si="3"/>
        <v>0.5613954567396775</v>
      </c>
      <c r="H65" s="5">
        <f t="shared" si="4"/>
        <v>-5.222529964269736</v>
      </c>
    </row>
    <row r="66" spans="1:8" ht="12.75">
      <c r="A66" s="5">
        <f t="shared" si="5"/>
        <v>0.3000000000000001</v>
      </c>
      <c r="B66" s="5">
        <f t="shared" si="6"/>
        <v>-2.0253702394011404</v>
      </c>
      <c r="C66" s="5">
        <f t="shared" si="7"/>
        <v>0.5512645219236865</v>
      </c>
      <c r="D66" s="5">
        <f t="shared" si="0"/>
        <v>31.585130501524276</v>
      </c>
      <c r="E66" s="5">
        <f t="shared" si="1"/>
        <v>-5.138133146122082</v>
      </c>
      <c r="F66" s="5">
        <f t="shared" si="2"/>
        <v>-2.051060905131751</v>
      </c>
      <c r="G66" s="5">
        <f t="shared" si="3"/>
        <v>0.5411376707266807</v>
      </c>
      <c r="H66" s="5">
        <f t="shared" si="4"/>
        <v>-5.053243312529085</v>
      </c>
    </row>
    <row r="67" spans="1:8" ht="12.75">
      <c r="A67" s="5">
        <f t="shared" si="5"/>
        <v>0.3100000000000001</v>
      </c>
      <c r="B67" s="5">
        <f t="shared" si="6"/>
        <v>-2.075902672526431</v>
      </c>
      <c r="C67" s="5">
        <f t="shared" si="7"/>
        <v>0.530753912872369</v>
      </c>
      <c r="D67" s="5">
        <f t="shared" si="0"/>
        <v>30.40995916764096</v>
      </c>
      <c r="E67" s="5">
        <f t="shared" si="1"/>
        <v>-4.965661889335812</v>
      </c>
      <c r="F67" s="5">
        <f t="shared" si="2"/>
        <v>-2.1007309819731104</v>
      </c>
      <c r="G67" s="5">
        <f t="shared" si="3"/>
        <v>0.5203743995097367</v>
      </c>
      <c r="H67" s="5">
        <f t="shared" si="4"/>
        <v>-4.8775811881883</v>
      </c>
    </row>
    <row r="68" spans="1:8" ht="12.75">
      <c r="A68" s="5">
        <f t="shared" si="5"/>
        <v>0.3200000000000001</v>
      </c>
      <c r="B68" s="5">
        <f t="shared" si="6"/>
        <v>-2.124678484408314</v>
      </c>
      <c r="C68" s="5">
        <f t="shared" si="7"/>
        <v>0.5097466030526379</v>
      </c>
      <c r="D68" s="5">
        <f>C68*180/PI()</f>
        <v>29.206328976046635</v>
      </c>
      <c r="E68" s="5">
        <f aca="true" t="shared" si="8" ref="E68:E96">(-g/l)*SIN(C68)</f>
        <v>-4.786849148903289</v>
      </c>
      <c r="F68" s="5">
        <f>B68+E68*dt/2</f>
        <v>-2.1486127301528306</v>
      </c>
      <c r="G68" s="5">
        <f aca="true" t="shared" si="9" ref="G68:G96">C68+B68*dt/2</f>
        <v>0.4991232106305963</v>
      </c>
      <c r="H68" s="5">
        <f>(-g/l)*SIN(G68)</f>
        <v>-4.695614372724255</v>
      </c>
    </row>
    <row r="69" spans="1:8" ht="12.75">
      <c r="A69" s="5">
        <f aca="true" t="shared" si="10" ref="A69:A96">A68+dt</f>
        <v>0.3300000000000001</v>
      </c>
      <c r="B69" s="5">
        <f aca="true" t="shared" si="11" ref="B69:B96">B68+H68*dt</f>
        <v>-2.171634628135557</v>
      </c>
      <c r="C69" s="5">
        <f aca="true" t="shared" si="12" ref="C69:C96">C68+F68*dt</f>
        <v>0.48826047575110954</v>
      </c>
      <c r="D69" s="5">
        <f>C69*180/PI()</f>
        <v>27.97526456358825</v>
      </c>
      <c r="E69" s="5">
        <f t="shared" si="8"/>
        <v>-4.601776210858455</v>
      </c>
      <c r="F69" s="5">
        <f>B69+E69*dt/2</f>
        <v>-2.194643509189849</v>
      </c>
      <c r="G69" s="5">
        <f t="shared" si="9"/>
        <v>0.47740230261043176</v>
      </c>
      <c r="H69" s="5">
        <f>(-g/l)*SIN(G69)</f>
        <v>-4.507434796499641</v>
      </c>
    </row>
    <row r="70" spans="1:8" ht="12.75">
      <c r="A70" s="5">
        <f t="shared" si="10"/>
        <v>0.34000000000000014</v>
      </c>
      <c r="B70" s="5">
        <f t="shared" si="11"/>
        <v>-2.2167089761005534</v>
      </c>
      <c r="C70" s="5">
        <f t="shared" si="12"/>
        <v>0.46631404065921106</v>
      </c>
      <c r="D70" s="5">
        <f>C70*180/PI()</f>
        <v>26.717826457464664</v>
      </c>
      <c r="E70" s="5">
        <f t="shared" si="8"/>
        <v>-4.410545901355348</v>
      </c>
      <c r="F70" s="5">
        <f>B70+E70*dt/2</f>
        <v>-2.23876170560733</v>
      </c>
      <c r="G70" s="5">
        <f t="shared" si="9"/>
        <v>0.4552304957787083</v>
      </c>
      <c r="H70" s="5">
        <f>(-g/l)*SIN(G70)</f>
        <v>-4.313156299026498</v>
      </c>
    </row>
    <row r="71" spans="1:8" ht="12.75">
      <c r="A71" s="5">
        <f t="shared" si="10"/>
        <v>0.35000000000000014</v>
      </c>
      <c r="B71" s="5">
        <f t="shared" si="11"/>
        <v>-2.2598405390908183</v>
      </c>
      <c r="C71" s="5">
        <f t="shared" si="12"/>
        <v>0.4439264236031378</v>
      </c>
      <c r="D71" s="5">
        <f>C71*180/PI()</f>
        <v>25.435110486796567</v>
      </c>
      <c r="E71" s="5">
        <f t="shared" si="8"/>
        <v>-4.213283273081369</v>
      </c>
      <c r="F71" s="5">
        <f>B71+E71*dt/2</f>
        <v>-2.280906955456225</v>
      </c>
      <c r="G71" s="5">
        <f t="shared" si="9"/>
        <v>0.4326272209076837</v>
      </c>
      <c r="H71" s="5">
        <f>(-g/l)*SIN(G71)</f>
        <v>-4.112915239416159</v>
      </c>
    </row>
    <row r="72" spans="1:8" ht="12.75">
      <c r="A72" s="5">
        <f t="shared" si="10"/>
        <v>0.36000000000000015</v>
      </c>
      <c r="B72" s="5">
        <f t="shared" si="11"/>
        <v>-2.3009696914849798</v>
      </c>
      <c r="C72" s="5">
        <f t="shared" si="12"/>
        <v>0.42111735404857553</v>
      </c>
      <c r="D72" s="5">
        <f>C72*180/PI()</f>
        <v>24.128247066699807</v>
      </c>
      <c r="E72" s="5">
        <f t="shared" si="8"/>
        <v>-4.010136135343821</v>
      </c>
      <c r="F72" s="5">
        <f>B72+E72*dt/2</f>
        <v>-2.3210203721616987</v>
      </c>
      <c r="G72" s="5">
        <f t="shared" si="9"/>
        <v>0.40961250559115064</v>
      </c>
      <c r="H72" s="5">
        <f>(-g/l)*SIN(G72)</f>
        <v>-3.906870944176098</v>
      </c>
    </row>
    <row r="73" spans="1:8" ht="12.75">
      <c r="A73" s="5">
        <f t="shared" si="10"/>
        <v>0.37000000000000016</v>
      </c>
      <c r="B73" s="5">
        <f t="shared" si="11"/>
        <v>-2.3400384009267405</v>
      </c>
      <c r="C73" s="5">
        <f t="shared" si="12"/>
        <v>0.39790715032695856</v>
      </c>
      <c r="D73" s="5">
        <f>C73*180/PI()</f>
        <v>22.79840035181232</v>
      </c>
      <c r="E73" s="5">
        <f t="shared" si="8"/>
        <v>-3.801275415609469</v>
      </c>
      <c r="F73" s="5">
        <f>B73+E73*dt/2</f>
        <v>-2.359044778004788</v>
      </c>
      <c r="G73" s="5">
        <f t="shared" si="9"/>
        <v>0.3862069583223249</v>
      </c>
      <c r="H73" s="5">
        <f>(-g/l)*SIN(G73)</f>
        <v>-3.695205980796085</v>
      </c>
    </row>
    <row r="74" spans="1:8" ht="12.75">
      <c r="A74" s="5">
        <f t="shared" si="10"/>
        <v>0.38000000000000017</v>
      </c>
      <c r="B74" s="5">
        <f t="shared" si="11"/>
        <v>-2.376990460734701</v>
      </c>
      <c r="C74" s="5">
        <f t="shared" si="12"/>
        <v>0.3743167025469107</v>
      </c>
      <c r="D74" s="5">
        <f>C74*180/PI()</f>
        <v>21.446767257191816</v>
      </c>
      <c r="E74" s="5">
        <f t="shared" si="8"/>
        <v>-3.586895341692169</v>
      </c>
      <c r="F74" s="5">
        <f>B74+E74*dt/2</f>
        <v>-2.3949249374431623</v>
      </c>
      <c r="G74" s="5">
        <f t="shared" si="9"/>
        <v>0.36243175024323715</v>
      </c>
      <c r="H74" s="5">
        <f>(-g/l)*SIN(G74)</f>
        <v>-3.478126247113345</v>
      </c>
    </row>
    <row r="75" spans="1:8" ht="12.75">
      <c r="A75" s="5">
        <f t="shared" si="10"/>
        <v>0.3900000000000002</v>
      </c>
      <c r="B75" s="5">
        <f t="shared" si="11"/>
        <v>-2.4117717232058347</v>
      </c>
      <c r="C75" s="5">
        <f t="shared" si="12"/>
        <v>0.3503674531724791</v>
      </c>
      <c r="D75" s="5">
        <f>C75*180/PI()</f>
        <v>20.07457634553056</v>
      </c>
      <c r="E75" s="5">
        <f t="shared" si="8"/>
        <v>-3.3672134354596004</v>
      </c>
      <c r="F75" s="5">
        <f>B75+E75*dt/2</f>
        <v>-2.4286077903831327</v>
      </c>
      <c r="G75" s="5">
        <f t="shared" si="9"/>
        <v>0.3383085945564499</v>
      </c>
      <c r="H75" s="5">
        <f>(-g/l)*SIN(G75)</f>
        <v>-3.255860868248734</v>
      </c>
    </row>
    <row r="76" spans="1:8" ht="12.75">
      <c r="A76" s="5">
        <f t="shared" si="10"/>
        <v>0.4000000000000002</v>
      </c>
      <c r="B76" s="5">
        <f t="shared" si="11"/>
        <v>-2.444330331888322</v>
      </c>
      <c r="C76" s="5">
        <f t="shared" si="12"/>
        <v>0.3260813752686478</v>
      </c>
      <c r="D76" s="5">
        <f>C76*180/PI()</f>
        <v>18.6830865807151</v>
      </c>
      <c r="E76" s="5">
        <f t="shared" si="8"/>
        <v>-3.142470310853126</v>
      </c>
      <c r="F76" s="5">
        <f>B76+E76*dt/2</f>
        <v>-2.4600426834425875</v>
      </c>
      <c r="G76" s="5">
        <f t="shared" si="9"/>
        <v>0.31385972360920616</v>
      </c>
      <c r="H76" s="5">
        <f>(-g/l)*SIN(G76)</f>
        <v>-3.0286618949459396</v>
      </c>
    </row>
    <row r="77" spans="1:8" ht="12.75">
      <c r="A77" s="5">
        <f t="shared" si="10"/>
        <v>0.4100000000000002</v>
      </c>
      <c r="B77" s="5">
        <f t="shared" si="11"/>
        <v>-2.4746169508377815</v>
      </c>
      <c r="C77" s="5">
        <f t="shared" si="12"/>
        <v>0.3014809484342219</v>
      </c>
      <c r="D77" s="5">
        <f>C77*180/PI()</f>
        <v>17.27358594888212</v>
      </c>
      <c r="E77" s="5">
        <f t="shared" si="8"/>
        <v>-2.9129292711637227</v>
      </c>
      <c r="F77" s="5">
        <f>B77+E77*dt/2</f>
        <v>-2.4891815971936</v>
      </c>
      <c r="G77" s="5">
        <f t="shared" si="9"/>
        <v>0.289107863680033</v>
      </c>
      <c r="H77" s="5">
        <f>(-g/l)*SIN(G77)</f>
        <v>-2.7968037993989627</v>
      </c>
    </row>
    <row r="78" spans="1:8" ht="12.75">
      <c r="A78" s="5">
        <f t="shared" si="10"/>
        <v>0.4200000000000002</v>
      </c>
      <c r="B78" s="5">
        <f t="shared" si="11"/>
        <v>-2.5025849888317713</v>
      </c>
      <c r="C78" s="5">
        <f t="shared" si="12"/>
        <v>0.2765891324622859</v>
      </c>
      <c r="D78" s="5">
        <f>C78*180/PI()</f>
        <v>15.847389949273852</v>
      </c>
      <c r="E78" s="5">
        <f t="shared" si="8"/>
        <v>-2.6788757028541954</v>
      </c>
      <c r="F78" s="5">
        <f>B78+E78*dt/2</f>
        <v>-2.515979367346042</v>
      </c>
      <c r="G78" s="5">
        <f t="shared" si="9"/>
        <v>0.26407620751812705</v>
      </c>
      <c r="H78" s="5">
        <f>(-g/l)*SIN(G78)</f>
        <v>-2.5605827670884747</v>
      </c>
    </row>
    <row r="79" spans="1:8" ht="12.75">
      <c r="A79" s="5">
        <f t="shared" si="10"/>
        <v>0.4300000000000002</v>
      </c>
      <c r="B79" s="5">
        <f t="shared" si="11"/>
        <v>-2.528190816502656</v>
      </c>
      <c r="C79" s="5">
        <f t="shared" si="12"/>
        <v>0.25142933878882545</v>
      </c>
      <c r="D79" s="5">
        <f>C79*180/PI()</f>
        <v>14.40583995836462</v>
      </c>
      <c r="E79" s="5">
        <f t="shared" si="8"/>
        <v>-2.440616265728715</v>
      </c>
      <c r="F79" s="5">
        <f>B79+E79*dt/2</f>
        <v>-2.5403938978313</v>
      </c>
      <c r="G79" s="5">
        <f t="shared" si="9"/>
        <v>0.23878838470631217</v>
      </c>
      <c r="H79" s="5">
        <f>(-g/l)*SIN(G79)</f>
        <v>-2.3203157857273196</v>
      </c>
    </row>
    <row r="80" spans="1:8" ht="12.75">
      <c r="A80" s="5">
        <f t="shared" si="10"/>
        <v>0.4400000000000002</v>
      </c>
      <c r="B80" s="5">
        <f t="shared" si="11"/>
        <v>-2.551393974359929</v>
      </c>
      <c r="C80" s="5">
        <f t="shared" si="12"/>
        <v>0.22602539981051245</v>
      </c>
      <c r="D80" s="5">
        <f>C80*180/PI()</f>
        <v>12.9503014718994</v>
      </c>
      <c r="E80" s="5">
        <f t="shared" si="8"/>
        <v>-2.1984778818847337</v>
      </c>
      <c r="F80" s="5">
        <f>B80+E80*dt/2</f>
        <v>-2.562386363769353</v>
      </c>
      <c r="G80" s="5">
        <f t="shared" si="9"/>
        <v>0.2132684299387128</v>
      </c>
      <c r="H80" s="5">
        <f>(-g/l)*SIN(G80)</f>
        <v>-2.0763395350960288</v>
      </c>
    </row>
    <row r="81" spans="1:8" ht="12.75">
      <c r="A81" s="5">
        <f t="shared" si="10"/>
        <v>0.45000000000000023</v>
      </c>
      <c r="B81" s="5">
        <f t="shared" si="11"/>
        <v>-2.5721573697108897</v>
      </c>
      <c r="C81" s="5">
        <f t="shared" si="12"/>
        <v>0.20040153617281892</v>
      </c>
      <c r="D81" s="5">
        <f>C81*180/PI()</f>
        <v>11.482162230640824</v>
      </c>
      <c r="E81" s="5">
        <f t="shared" si="8"/>
        <v>-1.9528065285932688</v>
      </c>
      <c r="F81" s="5">
        <f>B81+E81*dt/2</f>
        <v>-2.581921402353856</v>
      </c>
      <c r="G81" s="5">
        <f t="shared" si="9"/>
        <v>0.18754074932426446</v>
      </c>
      <c r="H81" s="5">
        <f>(-g/l)*SIN(G81)</f>
        <v>-1.8290090842822238</v>
      </c>
    </row>
    <row r="82" spans="1:8" ht="12.75">
      <c r="A82" s="5">
        <f t="shared" si="10"/>
        <v>0.46000000000000024</v>
      </c>
      <c r="B82" s="5">
        <f t="shared" si="11"/>
        <v>-2.590447460553712</v>
      </c>
      <c r="C82" s="5">
        <f t="shared" si="12"/>
        <v>0.17458232214928035</v>
      </c>
      <c r="D82" s="5">
        <f>C82*180/PI()</f>
        <v>10.002830236747075</v>
      </c>
      <c r="E82" s="5">
        <f t="shared" si="8"/>
        <v>-1.7039658429910904</v>
      </c>
      <c r="F82" s="5">
        <f>B82+E82*dt/2</f>
        <v>-2.5989672897686673</v>
      </c>
      <c r="G82" s="5">
        <f t="shared" si="9"/>
        <v>0.16163008484651178</v>
      </c>
      <c r="H82" s="5">
        <f>(-g/l)*SIN(G82)</f>
        <v>-1.5786964055710555</v>
      </c>
    </row>
    <row r="83" spans="1:8" ht="12.75">
      <c r="A83" s="5">
        <f t="shared" si="10"/>
        <v>0.47000000000000025</v>
      </c>
      <c r="B83" s="5">
        <f t="shared" si="11"/>
        <v>-2.6062344246094225</v>
      </c>
      <c r="C83" s="5">
        <f t="shared" si="12"/>
        <v>0.14859264925159368</v>
      </c>
      <c r="D83" s="5">
        <f>C83*180/PI()</f>
        <v>8.513731668784088</v>
      </c>
      <c r="E83" s="5">
        <f t="shared" si="8"/>
        <v>-1.4523355491788583</v>
      </c>
      <c r="F83" s="5">
        <f>B83+E83*dt/2</f>
        <v>-2.6134961023553167</v>
      </c>
      <c r="G83" s="5">
        <f t="shared" si="9"/>
        <v>0.13556147712854658</v>
      </c>
      <c r="H83" s="5">
        <f>(-g/l)*SIN(G83)</f>
        <v>-1.3257887169125093</v>
      </c>
    </row>
    <row r="84" spans="1:8" ht="12.75">
      <c r="A84" s="5">
        <f t="shared" si="10"/>
        <v>0.48000000000000026</v>
      </c>
      <c r="B84" s="5">
        <f t="shared" si="11"/>
        <v>-2.6194923117785476</v>
      </c>
      <c r="C84" s="5">
        <f t="shared" si="12"/>
        <v>0.12245768822804051</v>
      </c>
      <c r="D84" s="5">
        <f>C84*180/PI()</f>
        <v>7.016308704395586</v>
      </c>
      <c r="E84" s="5">
        <f t="shared" si="8"/>
        <v>-1.1983097209472802</v>
      </c>
      <c r="F84" s="5">
        <f>B84+E84*dt/2</f>
        <v>-2.625483860383284</v>
      </c>
      <c r="G84" s="5">
        <f t="shared" si="9"/>
        <v>0.10936022666914777</v>
      </c>
      <c r="H84" s="5">
        <f>(-g/l)*SIN(G84)</f>
        <v>-1.0706866674597486</v>
      </c>
    </row>
    <row r="85" spans="1:8" ht="12.75">
      <c r="A85" s="5">
        <f t="shared" si="10"/>
        <v>0.49000000000000027</v>
      </c>
      <c r="B85" s="5">
        <f t="shared" si="11"/>
        <v>-2.630199178453145</v>
      </c>
      <c r="C85" s="5">
        <f t="shared" si="12"/>
        <v>0.09620284962420766</v>
      </c>
      <c r="D85" s="5">
        <f>C85*180/PI()</f>
        <v>5.512017260598817</v>
      </c>
      <c r="E85" s="5">
        <f t="shared" si="8"/>
        <v>-0.9422948958432146</v>
      </c>
      <c r="F85" s="5">
        <f>B85+E85*dt/2</f>
        <v>-2.634910652932361</v>
      </c>
      <c r="G85" s="5">
        <f t="shared" si="9"/>
        <v>0.08305185373194193</v>
      </c>
      <c r="H85" s="5">
        <f>(-g/l)*SIN(G85)</f>
        <v>-0.8138023830752799</v>
      </c>
    </row>
    <row r="86" spans="1:8" ht="12.75">
      <c r="A86" s="5">
        <f t="shared" si="10"/>
        <v>0.5000000000000002</v>
      </c>
      <c r="B86" s="5">
        <f t="shared" si="11"/>
        <v>-2.6383372022838976</v>
      </c>
      <c r="C86" s="5">
        <f t="shared" si="12"/>
        <v>0.06985374309488405</v>
      </c>
      <c r="D86" s="5">
        <f>C86*180/PI()</f>
        <v>4.002324662527974</v>
      </c>
      <c r="E86" s="5">
        <f t="shared" si="8"/>
        <v>-0.6847080585849227</v>
      </c>
      <c r="F86" s="5">
        <f>B86+E86*dt/2</f>
        <v>-2.6417607425768224</v>
      </c>
      <c r="G86" s="5">
        <f t="shared" si="9"/>
        <v>0.05666205708346457</v>
      </c>
      <c r="H86" s="5">
        <f>(-g/l)*SIN(G86)</f>
        <v>-0.5555573908853969</v>
      </c>
    </row>
    <row r="87" spans="1:8" ht="12.75">
      <c r="A87" s="5">
        <f t="shared" si="10"/>
        <v>0.5100000000000002</v>
      </c>
      <c r="B87" s="5">
        <f t="shared" si="11"/>
        <v>-2.6438927761927515</v>
      </c>
      <c r="C87" s="5">
        <f t="shared" si="12"/>
        <v>0.04343613566911583</v>
      </c>
      <c r="D87" s="5">
        <f>C87*180/PI()</f>
        <v>2.488707252197991</v>
      </c>
      <c r="E87" s="5">
        <f t="shared" si="8"/>
        <v>-0.4259745138888173</v>
      </c>
      <c r="F87" s="5">
        <f>B87+E87*dt/2</f>
        <v>-2.646022648762196</v>
      </c>
      <c r="G87" s="5">
        <f t="shared" si="9"/>
        <v>0.030216671788152075</v>
      </c>
      <c r="H87" s="5">
        <f>(-g/l)*SIN(G87)</f>
        <v>-0.2963804438785915</v>
      </c>
    </row>
    <row r="88" spans="1:8" ht="12.75">
      <c r="A88" s="5">
        <f t="shared" si="10"/>
        <v>0.5200000000000002</v>
      </c>
      <c r="B88" s="5">
        <f t="shared" si="11"/>
        <v>-2.6468565806315376</v>
      </c>
      <c r="C88" s="5">
        <f t="shared" si="12"/>
        <v>0.016975909181493873</v>
      </c>
      <c r="D88" s="5">
        <f>C88*180/PI()</f>
        <v>0.9726479494969827</v>
      </c>
      <c r="E88" s="5">
        <f t="shared" si="8"/>
        <v>-0.16652567053215553</v>
      </c>
      <c r="F88" s="5">
        <f>B88+E88*dt/2</f>
        <v>-2.6476892089841986</v>
      </c>
      <c r="G88" s="5">
        <f t="shared" si="9"/>
        <v>0.0037416262783361853</v>
      </c>
      <c r="H88" s="5">
        <f>(-g/l)*SIN(G88)</f>
        <v>-0.03670526814613655</v>
      </c>
    </row>
    <row r="89" spans="1:8" ht="12.75">
      <c r="A89" s="5">
        <f t="shared" si="10"/>
        <v>0.5300000000000002</v>
      </c>
      <c r="B89" s="5">
        <f t="shared" si="11"/>
        <v>-2.647223633312999</v>
      </c>
      <c r="C89" s="5">
        <f t="shared" si="12"/>
        <v>-0.009500982908348114</v>
      </c>
      <c r="D89" s="5">
        <f>C89*180/PI()</f>
        <v>-0.5443662218742772</v>
      </c>
      <c r="E89" s="5">
        <f t="shared" si="8"/>
        <v>0.09320324009394372</v>
      </c>
      <c r="F89" s="5">
        <f>B89+E89*dt/2</f>
        <v>-2.646757617112529</v>
      </c>
      <c r="G89" s="5">
        <f t="shared" si="9"/>
        <v>-0.022737101074913106</v>
      </c>
      <c r="H89" s="5">
        <f>(-g/l)*SIN(G89)</f>
        <v>0.22303174338474654</v>
      </c>
    </row>
    <row r="90" spans="1:8" ht="12.75">
      <c r="A90" s="5">
        <f t="shared" si="10"/>
        <v>0.5400000000000003</v>
      </c>
      <c r="B90" s="5">
        <f t="shared" si="11"/>
        <v>-2.644993315879151</v>
      </c>
      <c r="C90" s="5">
        <f t="shared" si="12"/>
        <v>-0.035968559079473404</v>
      </c>
      <c r="D90" s="5">
        <f>C90*180/PI()</f>
        <v>-2.0608466304207833</v>
      </c>
      <c r="E90" s="5">
        <f t="shared" si="8"/>
        <v>0.3527754866226993</v>
      </c>
      <c r="F90" s="5">
        <f>B90+E90*dt/2</f>
        <v>-2.6432294384460375</v>
      </c>
      <c r="G90" s="5">
        <f t="shared" si="9"/>
        <v>-0.04919352565886916</v>
      </c>
      <c r="H90" s="5">
        <f>(-g/l)*SIN(G90)</f>
        <v>0.4823938660025397</v>
      </c>
    </row>
    <row r="91" spans="1:8" ht="12.75">
      <c r="A91" s="5">
        <f t="shared" si="10"/>
        <v>0.5500000000000003</v>
      </c>
      <c r="B91" s="5">
        <f t="shared" si="11"/>
        <v>-2.640169377219126</v>
      </c>
      <c r="C91" s="5">
        <f t="shared" si="12"/>
        <v>-0.06240085346393378</v>
      </c>
      <c r="D91" s="5">
        <f>C91*180/PI()</f>
        <v>-3.5753055414977095</v>
      </c>
      <c r="E91" s="5">
        <f t="shared" si="8"/>
        <v>0.611755176549795</v>
      </c>
      <c r="F91" s="5">
        <f>B91+E91*dt/2</f>
        <v>-2.637110601336377</v>
      </c>
      <c r="G91" s="5">
        <f t="shared" si="9"/>
        <v>-0.07560170035002942</v>
      </c>
      <c r="H91" s="5">
        <f>(-g/l)*SIN(G91)</f>
        <v>0.7409463818540447</v>
      </c>
    </row>
    <row r="92" spans="1:8" ht="12.75">
      <c r="A92" s="5">
        <f t="shared" si="10"/>
        <v>0.5600000000000003</v>
      </c>
      <c r="B92" s="5">
        <f t="shared" si="11"/>
        <v>-2.6327599134005855</v>
      </c>
      <c r="C92" s="5">
        <f t="shared" si="12"/>
        <v>-0.08877195947729755</v>
      </c>
      <c r="D92" s="5">
        <f>C92*180/PI()</f>
        <v>-5.086258617155519</v>
      </c>
      <c r="E92" s="5">
        <f t="shared" si="8"/>
        <v>0.8697095860147028</v>
      </c>
      <c r="F92" s="5">
        <f>B92+E92*dt/2</f>
        <v>-2.628411365470512</v>
      </c>
      <c r="G92" s="5">
        <f t="shared" si="9"/>
        <v>-0.10193575904430047</v>
      </c>
      <c r="H92" s="5">
        <f>(-g/l)*SIN(G92)</f>
        <v>0.998258896925095</v>
      </c>
    </row>
    <row r="93" spans="1:8" ht="12.75">
      <c r="A93" s="5">
        <f t="shared" si="10"/>
        <v>0.5700000000000003</v>
      </c>
      <c r="B93" s="5">
        <f t="shared" si="11"/>
        <v>-2.6227773244313344</v>
      </c>
      <c r="C93" s="5">
        <f t="shared" si="12"/>
        <v>-0.11505607313200267</v>
      </c>
      <c r="D93" s="5">
        <f>C93*180/PI()</f>
        <v>-6.5922273978123</v>
      </c>
      <c r="E93" s="5">
        <f t="shared" si="8"/>
        <v>1.1262114554168103</v>
      </c>
      <c r="F93" s="5">
        <f>B93+E93*dt/2</f>
        <v>-2.6171462671542502</v>
      </c>
      <c r="G93" s="5">
        <f t="shared" si="9"/>
        <v>-0.12816995975415935</v>
      </c>
      <c r="H93" s="5">
        <f>(-g/l)*SIN(G93)</f>
        <v>1.2539076114611665</v>
      </c>
    </row>
    <row r="94" spans="1:8" ht="12.75">
      <c r="A94" s="5">
        <f t="shared" si="10"/>
        <v>0.5800000000000003</v>
      </c>
      <c r="B94" s="5">
        <f t="shared" si="11"/>
        <v>-2.6102382483167226</v>
      </c>
      <c r="C94" s="5">
        <f t="shared" si="12"/>
        <v>-0.14122753580354516</v>
      </c>
      <c r="D94" s="5">
        <f>C94*180/PI()</f>
        <v>-8.091741752575864</v>
      </c>
      <c r="E94" s="5">
        <f t="shared" si="8"/>
        <v>1.3808412263165146</v>
      </c>
      <c r="F94" s="5">
        <f>B94+E94*dt/2</f>
        <v>-2.60333404218514</v>
      </c>
      <c r="G94" s="5">
        <f t="shared" si="9"/>
        <v>-0.15427872704512877</v>
      </c>
      <c r="H94" s="5">
        <f>(-g/l)*SIN(G94)</f>
        <v>1.5074775196894998</v>
      </c>
    </row>
    <row r="95" spans="1:8" ht="12.75">
      <c r="A95" s="5">
        <f t="shared" si="10"/>
        <v>0.5900000000000003</v>
      </c>
      <c r="B95" s="5">
        <f t="shared" si="11"/>
        <v>-2.5951634731198276</v>
      </c>
      <c r="C95" s="5">
        <f t="shared" si="12"/>
        <v>-0.16726087622539657</v>
      </c>
      <c r="D95" s="5">
        <f>C95*180/PI()</f>
        <v>-9.583342285375275</v>
      </c>
      <c r="E95" s="5">
        <f t="shared" si="8"/>
        <v>1.6331891960267815</v>
      </c>
      <c r="F95" s="5">
        <f>B95+E95*dt/2</f>
        <v>-2.586997527139694</v>
      </c>
      <c r="G95" s="5">
        <f t="shared" si="9"/>
        <v>-0.1802366935909957</v>
      </c>
      <c r="H95" s="5">
        <f>(-g/l)*SIN(G95)</f>
        <v>1.758564515851099</v>
      </c>
    </row>
    <row r="96" spans="1:8" ht="12.75">
      <c r="A96" s="5">
        <f t="shared" si="10"/>
        <v>0.6000000000000003</v>
      </c>
      <c r="B96" s="5">
        <f t="shared" si="11"/>
        <v>-2.5775778279613166</v>
      </c>
      <c r="C96" s="5">
        <f t="shared" si="12"/>
        <v>-0.19313085149679352</v>
      </c>
      <c r="D96" s="5">
        <f>C96*180/PI()</f>
        <v>-11.065582684534128</v>
      </c>
      <c r="E96" s="5">
        <f t="shared" si="8"/>
        <v>1.8828575676299921</v>
      </c>
      <c r="F96" s="5">
        <f>B96+E96*dt/2</f>
        <v>-2.568163540123167</v>
      </c>
      <c r="G96" s="5">
        <f t="shared" si="9"/>
        <v>-0.20601874063660008</v>
      </c>
      <c r="H96" s="5">
        <f>(-g/l)*SIN(G96)</f>
        <v>2.0067773850573385</v>
      </c>
    </row>
  </sheetData>
  <printOptions gridLines="1" headings="1"/>
  <pageMargins left="0.7875" right="0.7875" top="0.9847222222222223" bottom="0.7875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